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10" windowWidth="14355" windowHeight="83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Лист1!$5:$8</definedName>
  </definedNames>
  <calcPr calcId="125725"/>
</workbook>
</file>

<file path=xl/calcChain.xml><?xml version="1.0" encoding="utf-8"?>
<calcChain xmlns="http://schemas.openxmlformats.org/spreadsheetml/2006/main">
  <c r="D40" i="1"/>
  <c r="D13"/>
  <c r="C13"/>
  <c r="C40"/>
  <c r="G40"/>
  <c r="H40"/>
  <c r="J40" l="1"/>
  <c r="I40"/>
  <c r="I42"/>
  <c r="C30"/>
  <c r="C29"/>
  <c r="C28"/>
  <c r="D28"/>
  <c r="C27"/>
  <c r="D22"/>
  <c r="J22"/>
  <c r="I18"/>
  <c r="C21"/>
  <c r="C42" s="1"/>
  <c r="D18"/>
  <c r="J18"/>
  <c r="D21"/>
  <c r="D33"/>
  <c r="D41" s="1"/>
  <c r="D32"/>
  <c r="D29"/>
  <c r="D27" s="1"/>
  <c r="C41"/>
  <c r="C43"/>
  <c r="C38"/>
  <c r="J43"/>
  <c r="I43"/>
  <c r="J42"/>
  <c r="J41"/>
  <c r="I41"/>
  <c r="I38"/>
  <c r="J38"/>
  <c r="C33"/>
  <c r="C32"/>
  <c r="J31"/>
  <c r="D30"/>
  <c r="C23"/>
  <c r="C22"/>
  <c r="D26"/>
  <c r="C26"/>
  <c r="C25"/>
  <c r="D25"/>
  <c r="D24"/>
  <c r="C24"/>
  <c r="D23"/>
  <c r="I31"/>
  <c r="I22"/>
  <c r="J27"/>
  <c r="I27"/>
  <c r="D20"/>
  <c r="D19"/>
  <c r="C20"/>
  <c r="C19"/>
  <c r="D17"/>
  <c r="D16"/>
  <c r="C17"/>
  <c r="C16"/>
  <c r="J15"/>
  <c r="I15"/>
  <c r="D14"/>
  <c r="D11"/>
  <c r="C14"/>
  <c r="C11"/>
  <c r="J10"/>
  <c r="I10"/>
  <c r="H43"/>
  <c r="H42"/>
  <c r="H41"/>
  <c r="H38"/>
  <c r="E27"/>
  <c r="F27"/>
  <c r="G27"/>
  <c r="H27"/>
  <c r="E22"/>
  <c r="F22"/>
  <c r="G22"/>
  <c r="H22"/>
  <c r="E18"/>
  <c r="F18"/>
  <c r="G18"/>
  <c r="H18"/>
  <c r="H10"/>
  <c r="I37" l="1"/>
  <c r="C18"/>
  <c r="J37"/>
  <c r="D31"/>
  <c r="H31" l="1"/>
  <c r="H15"/>
  <c r="G43" l="1"/>
  <c r="G42"/>
  <c r="G41"/>
  <c r="F41"/>
  <c r="E41"/>
  <c r="G38"/>
  <c r="F38"/>
  <c r="E38"/>
  <c r="D43"/>
  <c r="G37" l="1"/>
  <c r="H37"/>
  <c r="F34"/>
  <c r="E34"/>
  <c r="C36"/>
  <c r="D36"/>
  <c r="D35"/>
  <c r="D34" s="1"/>
  <c r="C35"/>
  <c r="C34" s="1"/>
  <c r="C31" l="1"/>
  <c r="G31"/>
  <c r="D10"/>
  <c r="C10"/>
  <c r="G15"/>
  <c r="C15" l="1"/>
  <c r="D15"/>
  <c r="D42"/>
  <c r="D38"/>
  <c r="G10"/>
  <c r="F42"/>
  <c r="E42"/>
  <c r="F43"/>
  <c r="E43"/>
  <c r="D37" l="1"/>
  <c r="F15"/>
  <c r="E15"/>
  <c r="F10"/>
  <c r="E10"/>
  <c r="F37" l="1"/>
  <c r="E37" l="1"/>
  <c r="C37" l="1"/>
</calcChain>
</file>

<file path=xl/sharedStrings.xml><?xml version="1.0" encoding="utf-8"?>
<sst xmlns="http://schemas.openxmlformats.org/spreadsheetml/2006/main" count="62" uniqueCount="33">
  <si>
    <t>запланировано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</si>
  <si>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</si>
  <si>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>Форма 7</t>
  </si>
  <si>
    <t>Источник финансирования</t>
  </si>
  <si>
    <t>Объемы финансирования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текущих ценах, рублей)</t>
  </si>
  <si>
    <t>заплани-ровано</t>
  </si>
  <si>
    <t>фактически</t>
  </si>
  <si>
    <t>факти-чески</t>
  </si>
  <si>
    <t>Всего</t>
  </si>
  <si>
    <t>в том числе по годам</t>
  </si>
  <si>
    <t>Информация об объемах финансирования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</si>
  <si>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республиканский бюджет</t>
  </si>
  <si>
    <t>Комплекс мероприятий в области охраны окружающей среды</t>
  </si>
  <si>
    <t>местный бюджет</t>
  </si>
  <si>
    <t>республиканский бюджет,                   собственные средства</t>
  </si>
  <si>
    <t>собственные средства</t>
  </si>
  <si>
    <t>Подпрограмма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 – всего, в том числе:</t>
  </si>
  <si>
    <t>Подпрограмма 1 "Изучение недр и развитие минерально-сырьевой базы Республики Беларусь" - всего, в том числе:</t>
  </si>
  <si>
    <t>Подпрограмма 3 "Обращение со стойкими органическими загрязнителями" – всего, в том числе:</t>
  </si>
  <si>
    <t>республиканский бюджет,                местный бюджет,                  собственные средства</t>
  </si>
  <si>
    <t>Подпрограмма 4 "Сохранение и устойчивое использование биологического и ландшафтного разнообразия" – всего, в том числе:</t>
  </si>
  <si>
    <t>республиканский бюд-жет, местные бюдже-ты, собственные сред-ства, средства между-народной технической помощи</t>
  </si>
  <si>
    <t>средства международной технической помощи</t>
  </si>
  <si>
    <t>Подпрограмма 5  "Обеспечение функционирования, развития и совершенствования Национальной системы мониторинга окружающей среды в Республике Беларусь“ – всего, в том числе:</t>
  </si>
  <si>
    <t>республиканский бюд-жет, собственные сред-ства, средства между-народной технической помощи</t>
  </si>
  <si>
    <t>cобственные средства организаций</t>
  </si>
  <si>
    <t>Всего по программе, в том числе:</t>
  </si>
  <si>
    <t>Подпрограмма 6  "Обеспечение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уровне" - всего, в том числе:</t>
  </si>
  <si>
    <t>республиканский бюджет, местные бюджеты</t>
  </si>
  <si>
    <t>Наименование программы</t>
  </si>
  <si>
    <t>в пределах выделенных средств</t>
  </si>
  <si>
    <t>из него:</t>
  </si>
  <si>
    <t xml:space="preserve">средства на финансирование научной, научно-технической и инновационной деятельности
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</si>
</sst>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164" fontId="0" fillId="0" borderId="0" xfId="0" applyNumberFormat="1"/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5" fillId="0" borderId="0" xfId="0" applyFont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4" fontId="11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topLeftCell="A32" zoomScale="90" zoomScaleNormal="100" zoomScaleSheetLayoutView="90" workbookViewId="0">
      <selection activeCell="J14" sqref="J14"/>
    </sheetView>
  </sheetViews>
  <sheetFormatPr defaultRowHeight="15"/>
  <cols>
    <col min="1" max="1" width="48.5703125" customWidth="1"/>
    <col min="2" max="2" width="21.140625" customWidth="1"/>
    <col min="3" max="3" width="16.28515625" customWidth="1"/>
    <col min="4" max="4" width="16" customWidth="1"/>
    <col min="5" max="5" width="15.140625" customWidth="1"/>
    <col min="6" max="6" width="14.140625" customWidth="1"/>
    <col min="7" max="7" width="17.5703125" customWidth="1"/>
    <col min="8" max="8" width="16.42578125" customWidth="1"/>
    <col min="9" max="9" width="15.5703125" customWidth="1"/>
    <col min="10" max="10" width="16.7109375" customWidth="1"/>
    <col min="11" max="11" width="12.42578125" customWidth="1"/>
    <col min="12" max="12" width="9.140625" customWidth="1"/>
    <col min="13" max="13" width="11.42578125" customWidth="1"/>
    <col min="14" max="14" width="8.7109375" customWidth="1"/>
    <col min="15" max="15" width="17.7109375" customWidth="1"/>
    <col min="16" max="16" width="24.28515625" customWidth="1"/>
  </cols>
  <sheetData>
    <row r="1" spans="1:14" ht="15.75">
      <c r="N1" s="8" t="s">
        <v>2</v>
      </c>
    </row>
    <row r="2" spans="1:14" ht="91.5" customHeight="1">
      <c r="A2" s="1"/>
      <c r="E2" s="2"/>
      <c r="F2" s="2"/>
      <c r="G2" s="7"/>
      <c r="H2" s="7"/>
      <c r="I2" s="36" t="s">
        <v>1</v>
      </c>
      <c r="J2" s="36"/>
      <c r="K2" s="36"/>
      <c r="L2" s="36"/>
      <c r="M2" s="36"/>
      <c r="N2" s="37"/>
    </row>
    <row r="3" spans="1:14" ht="41.25" customHeight="1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1.5" customHeight="1">
      <c r="A5" s="38" t="s">
        <v>29</v>
      </c>
      <c r="B5" s="38" t="s">
        <v>3</v>
      </c>
      <c r="C5" s="38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2.5" customHeight="1">
      <c r="A6" s="38"/>
      <c r="B6" s="38"/>
      <c r="C6" s="38" t="s">
        <v>8</v>
      </c>
      <c r="D6" s="38"/>
      <c r="E6" s="38" t="s">
        <v>9</v>
      </c>
      <c r="F6" s="38"/>
      <c r="G6" s="38"/>
      <c r="H6" s="38"/>
      <c r="I6" s="38"/>
      <c r="J6" s="38"/>
      <c r="K6" s="38"/>
      <c r="L6" s="38"/>
      <c r="M6" s="38"/>
      <c r="N6" s="38"/>
    </row>
    <row r="7" spans="1:14" ht="19.5" customHeight="1">
      <c r="A7" s="38"/>
      <c r="B7" s="38"/>
      <c r="C7" s="38"/>
      <c r="D7" s="38"/>
      <c r="E7" s="34">
        <v>2016</v>
      </c>
      <c r="F7" s="34"/>
      <c r="G7" s="34">
        <v>2017</v>
      </c>
      <c r="H7" s="34"/>
      <c r="I7" s="34">
        <v>2018</v>
      </c>
      <c r="J7" s="34"/>
      <c r="K7" s="34">
        <v>2019</v>
      </c>
      <c r="L7" s="34"/>
      <c r="M7" s="34">
        <v>2020</v>
      </c>
      <c r="N7" s="34"/>
    </row>
    <row r="8" spans="1:14" ht="30.75" customHeight="1">
      <c r="A8" s="38"/>
      <c r="B8" s="38"/>
      <c r="C8" s="9" t="s">
        <v>0</v>
      </c>
      <c r="D8" s="9" t="s">
        <v>6</v>
      </c>
      <c r="E8" s="9" t="s">
        <v>0</v>
      </c>
      <c r="F8" s="9" t="s">
        <v>6</v>
      </c>
      <c r="G8" s="18" t="s">
        <v>0</v>
      </c>
      <c r="H8" s="18" t="s">
        <v>6</v>
      </c>
      <c r="I8" s="30" t="s">
        <v>0</v>
      </c>
      <c r="J8" s="29" t="s">
        <v>6</v>
      </c>
      <c r="K8" s="9" t="s">
        <v>5</v>
      </c>
      <c r="L8" s="9" t="s">
        <v>7</v>
      </c>
      <c r="M8" s="9" t="s">
        <v>5</v>
      </c>
      <c r="N8" s="9" t="s">
        <v>7</v>
      </c>
    </row>
    <row r="9" spans="1:14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53.25" customHeight="1">
      <c r="A10" s="11" t="s">
        <v>17</v>
      </c>
      <c r="B10" s="10" t="s">
        <v>14</v>
      </c>
      <c r="C10" s="23">
        <f t="shared" ref="C10:J10" si="0">C11+C14</f>
        <v>115643765</v>
      </c>
      <c r="D10" s="23">
        <f t="shared" si="0"/>
        <v>110216261.05</v>
      </c>
      <c r="E10" s="23">
        <f t="shared" si="0"/>
        <v>14683050</v>
      </c>
      <c r="F10" s="23">
        <f t="shared" si="0"/>
        <v>21629412</v>
      </c>
      <c r="G10" s="23">
        <f t="shared" si="0"/>
        <v>28998193</v>
      </c>
      <c r="H10" s="23">
        <f>H11+H14</f>
        <v>13465288.949999999</v>
      </c>
      <c r="I10" s="23">
        <f t="shared" si="0"/>
        <v>71962522</v>
      </c>
      <c r="J10" s="23">
        <f t="shared" si="0"/>
        <v>75121560.099999994</v>
      </c>
      <c r="K10" s="10"/>
      <c r="L10" s="10"/>
      <c r="M10" s="10"/>
      <c r="N10" s="10"/>
    </row>
    <row r="11" spans="1:14" s="21" customFormat="1" ht="21" customHeight="1">
      <c r="A11" s="14" t="s">
        <v>11</v>
      </c>
      <c r="B11" s="19"/>
      <c r="C11" s="24">
        <f>E11+G11+I11</f>
        <v>33858527</v>
      </c>
      <c r="D11" s="24">
        <f>F11+H11+J11</f>
        <v>33766577</v>
      </c>
      <c r="E11" s="24">
        <v>11966950</v>
      </c>
      <c r="F11" s="24">
        <v>11875000</v>
      </c>
      <c r="G11" s="24">
        <v>11016348</v>
      </c>
      <c r="H11" s="24">
        <v>11016348</v>
      </c>
      <c r="I11" s="28">
        <v>10875229</v>
      </c>
      <c r="J11" s="28">
        <v>10875229</v>
      </c>
      <c r="K11" s="19"/>
      <c r="L11" s="19"/>
      <c r="M11" s="19"/>
      <c r="N11" s="19"/>
    </row>
    <row r="12" spans="1:14" s="21" customFormat="1" ht="21" customHeight="1">
      <c r="A12" s="33" t="s">
        <v>31</v>
      </c>
      <c r="B12" s="19"/>
      <c r="C12" s="24"/>
      <c r="D12" s="24"/>
      <c r="E12" s="24"/>
      <c r="F12" s="24"/>
      <c r="G12" s="24"/>
      <c r="H12" s="24"/>
      <c r="I12" s="28"/>
      <c r="J12" s="28"/>
      <c r="K12" s="19"/>
      <c r="L12" s="19"/>
      <c r="M12" s="19"/>
      <c r="N12" s="19"/>
    </row>
    <row r="13" spans="1:14" s="21" customFormat="1" ht="36.75" customHeight="1">
      <c r="A13" s="33" t="s">
        <v>32</v>
      </c>
      <c r="B13" s="19"/>
      <c r="C13" s="24">
        <f>G13+I13+K13+M13</f>
        <v>580774</v>
      </c>
      <c r="D13" s="24">
        <f>H13+J13+L13+N13</f>
        <v>580774</v>
      </c>
      <c r="E13" s="24"/>
      <c r="F13" s="24"/>
      <c r="G13" s="24">
        <v>207600</v>
      </c>
      <c r="H13" s="24">
        <v>207600</v>
      </c>
      <c r="I13" s="28">
        <v>373174</v>
      </c>
      <c r="J13" s="28">
        <v>373174</v>
      </c>
      <c r="K13" s="19"/>
      <c r="L13" s="19"/>
      <c r="M13" s="19"/>
      <c r="N13" s="19"/>
    </row>
    <row r="14" spans="1:14" s="21" customFormat="1" ht="21" customHeight="1">
      <c r="A14" s="14" t="s">
        <v>15</v>
      </c>
      <c r="B14" s="19"/>
      <c r="C14" s="24">
        <f>E14+G14+I14</f>
        <v>81785238</v>
      </c>
      <c r="D14" s="24">
        <f>F14+H14+J14</f>
        <v>76449684.049999997</v>
      </c>
      <c r="E14" s="24">
        <v>2716100</v>
      </c>
      <c r="F14" s="24">
        <v>9754412</v>
      </c>
      <c r="G14" s="28">
        <v>17981845</v>
      </c>
      <c r="H14" s="28">
        <v>2448940.9500000002</v>
      </c>
      <c r="I14" s="28">
        <v>61087293</v>
      </c>
      <c r="J14" s="28">
        <v>64246331.100000001</v>
      </c>
      <c r="K14" s="19"/>
      <c r="L14" s="19"/>
      <c r="M14" s="19"/>
      <c r="N14" s="19"/>
    </row>
    <row r="15" spans="1:14" ht="100.5" customHeight="1">
      <c r="A15" s="11" t="s">
        <v>16</v>
      </c>
      <c r="B15" s="10" t="s">
        <v>14</v>
      </c>
      <c r="C15" s="23">
        <f>C16+C17</f>
        <v>42250199.700000003</v>
      </c>
      <c r="D15" s="23">
        <f>D16+D17</f>
        <v>39225178.520000003</v>
      </c>
      <c r="E15" s="23">
        <f>E16+E17</f>
        <v>14677642.699999999</v>
      </c>
      <c r="F15" s="23">
        <f>F16+F17</f>
        <v>12373061.9</v>
      </c>
      <c r="G15" s="23">
        <f>G16+G17</f>
        <v>13804361</v>
      </c>
      <c r="H15" s="23">
        <f t="shared" ref="H15:J15" si="1">H16+H17</f>
        <v>12839914.619999999</v>
      </c>
      <c r="I15" s="23">
        <f t="shared" si="1"/>
        <v>13768196</v>
      </c>
      <c r="J15" s="23">
        <f t="shared" si="1"/>
        <v>14012202</v>
      </c>
      <c r="K15" s="23"/>
      <c r="L15" s="23"/>
      <c r="M15" s="10"/>
      <c r="N15" s="10"/>
    </row>
    <row r="16" spans="1:14" s="21" customFormat="1" ht="19.5" customHeight="1">
      <c r="A16" s="14" t="s">
        <v>11</v>
      </c>
      <c r="B16" s="19"/>
      <c r="C16" s="24">
        <f>E16+G16+I16</f>
        <v>42183199.700000003</v>
      </c>
      <c r="D16" s="24">
        <f>F16+H16+J16</f>
        <v>39126368.420000002</v>
      </c>
      <c r="E16" s="24">
        <v>14662642.699999999</v>
      </c>
      <c r="F16" s="24">
        <v>12326251.800000001</v>
      </c>
      <c r="G16" s="24">
        <v>13776361</v>
      </c>
      <c r="H16" s="28">
        <v>12811914.619999999</v>
      </c>
      <c r="I16" s="24">
        <v>13744196</v>
      </c>
      <c r="J16" s="24">
        <v>13988202</v>
      </c>
      <c r="K16" s="19"/>
      <c r="L16" s="19"/>
      <c r="M16" s="19"/>
      <c r="N16" s="19"/>
    </row>
    <row r="17" spans="1:14" s="21" customFormat="1" ht="21" customHeight="1">
      <c r="A17" s="14" t="s">
        <v>15</v>
      </c>
      <c r="B17" s="19"/>
      <c r="C17" s="24">
        <f>E17+G17+I17</f>
        <v>67000</v>
      </c>
      <c r="D17" s="24">
        <f>F17+H17+J17</f>
        <v>98810.1</v>
      </c>
      <c r="E17" s="24">
        <v>15000</v>
      </c>
      <c r="F17" s="24">
        <v>46810.1</v>
      </c>
      <c r="G17" s="24">
        <v>28000</v>
      </c>
      <c r="H17" s="24">
        <v>28000</v>
      </c>
      <c r="I17" s="24">
        <v>24000</v>
      </c>
      <c r="J17" s="24">
        <v>24000</v>
      </c>
      <c r="K17" s="19"/>
      <c r="L17" s="19"/>
      <c r="M17" s="19"/>
      <c r="N17" s="19"/>
    </row>
    <row r="18" spans="1:14" ht="66.75" customHeight="1">
      <c r="A18" s="11" t="s">
        <v>18</v>
      </c>
      <c r="B18" s="10" t="s">
        <v>19</v>
      </c>
      <c r="C18" s="23">
        <f>C19+C20+C21</f>
        <v>9632119.8000000007</v>
      </c>
      <c r="D18" s="23">
        <f>D19+D20+D21</f>
        <v>37412293.280000001</v>
      </c>
      <c r="E18" s="23">
        <f t="shared" ref="E18:H18" si="2">E19+E20+E21</f>
        <v>601003.80000000005</v>
      </c>
      <c r="F18" s="23">
        <f t="shared" si="2"/>
        <v>555774.9</v>
      </c>
      <c r="G18" s="23">
        <f t="shared" si="2"/>
        <v>8710682</v>
      </c>
      <c r="H18" s="23">
        <f t="shared" si="2"/>
        <v>1278284.3799999999</v>
      </c>
      <c r="I18" s="23">
        <f>I19+I20</f>
        <v>320434</v>
      </c>
      <c r="J18" s="23">
        <f>J19+J20+J21</f>
        <v>35578234</v>
      </c>
      <c r="K18" s="10"/>
      <c r="L18" s="10"/>
      <c r="M18" s="10"/>
      <c r="N18" s="10"/>
    </row>
    <row r="19" spans="1:14" s="21" customFormat="1" ht="21" customHeight="1">
      <c r="A19" s="14" t="s">
        <v>11</v>
      </c>
      <c r="B19" s="19"/>
      <c r="C19" s="24">
        <f>E19+G19+I19</f>
        <v>161780.79999999999</v>
      </c>
      <c r="D19" s="24">
        <f>F19+H19+J19</f>
        <v>161780.79999999999</v>
      </c>
      <c r="E19" s="24">
        <v>51003.8</v>
      </c>
      <c r="F19" s="24">
        <v>51003.8</v>
      </c>
      <c r="G19" s="24">
        <v>55543</v>
      </c>
      <c r="H19" s="24">
        <v>55543</v>
      </c>
      <c r="I19" s="24">
        <v>55234</v>
      </c>
      <c r="J19" s="24">
        <v>55234</v>
      </c>
      <c r="K19" s="19"/>
      <c r="L19" s="19"/>
      <c r="M19" s="19"/>
      <c r="N19" s="19"/>
    </row>
    <row r="20" spans="1:14" s="21" customFormat="1" ht="21" customHeight="1">
      <c r="A20" s="14" t="s">
        <v>13</v>
      </c>
      <c r="B20" s="19"/>
      <c r="C20" s="24">
        <f>E20+G20+I20</f>
        <v>9420339</v>
      </c>
      <c r="D20" s="24">
        <f>F20+H20+J20</f>
        <v>1977502.48</v>
      </c>
      <c r="E20" s="24">
        <v>500000</v>
      </c>
      <c r="F20" s="24">
        <v>489561.1</v>
      </c>
      <c r="G20" s="24">
        <v>8655139</v>
      </c>
      <c r="H20" s="24">
        <v>1222741.3799999999</v>
      </c>
      <c r="I20" s="24">
        <v>265200</v>
      </c>
      <c r="J20" s="24">
        <v>265200</v>
      </c>
      <c r="K20" s="19"/>
      <c r="L20" s="19"/>
      <c r="M20" s="19"/>
      <c r="N20" s="19"/>
    </row>
    <row r="21" spans="1:14" s="21" customFormat="1" ht="49.5" customHeight="1">
      <c r="A21" s="14" t="s">
        <v>15</v>
      </c>
      <c r="B21" s="20"/>
      <c r="C21" s="24">
        <f>E21+G21</f>
        <v>50000</v>
      </c>
      <c r="D21" s="24">
        <f>F21+H21+J21</f>
        <v>35273010</v>
      </c>
      <c r="E21" s="24">
        <v>50000</v>
      </c>
      <c r="F21" s="24">
        <v>15210</v>
      </c>
      <c r="G21" s="24">
        <v>0</v>
      </c>
      <c r="H21" s="24">
        <v>0</v>
      </c>
      <c r="I21" s="24" t="s">
        <v>30</v>
      </c>
      <c r="J21" s="24">
        <v>35257800</v>
      </c>
      <c r="K21" s="19"/>
      <c r="L21" s="19"/>
      <c r="M21" s="19"/>
      <c r="N21" s="19"/>
    </row>
    <row r="22" spans="1:14" ht="98.25" customHeight="1">
      <c r="A22" s="11" t="s">
        <v>20</v>
      </c>
      <c r="B22" s="10" t="s">
        <v>21</v>
      </c>
      <c r="C22" s="23">
        <f>C23+C24+C25+C26</f>
        <v>13743427.800000001</v>
      </c>
      <c r="D22" s="23">
        <f>D23+D24+D25+D26</f>
        <v>15021630.800000001</v>
      </c>
      <c r="E22" s="23">
        <f t="shared" ref="E22:J22" si="3">E23+E24+E25+E26</f>
        <v>4227979.8</v>
      </c>
      <c r="F22" s="23">
        <f t="shared" si="3"/>
        <v>5236705.0999999996</v>
      </c>
      <c r="G22" s="23">
        <f t="shared" si="3"/>
        <v>4627212</v>
      </c>
      <c r="H22" s="23">
        <f t="shared" si="3"/>
        <v>4808903.07</v>
      </c>
      <c r="I22" s="23">
        <f t="shared" si="3"/>
        <v>4888236</v>
      </c>
      <c r="J22" s="23">
        <f t="shared" si="3"/>
        <v>4976022.63</v>
      </c>
      <c r="K22" s="10"/>
      <c r="L22" s="10"/>
      <c r="M22" s="10"/>
      <c r="N22" s="10"/>
    </row>
    <row r="23" spans="1:14" s="21" customFormat="1" ht="21" customHeight="1">
      <c r="A23" s="14" t="s">
        <v>11</v>
      </c>
      <c r="B23" s="19"/>
      <c r="C23" s="24">
        <f t="shared" ref="C23:D26" si="4">E23+G23+I23</f>
        <v>11477466.800000001</v>
      </c>
      <c r="D23" s="24">
        <f t="shared" si="4"/>
        <v>11400297.65</v>
      </c>
      <c r="E23" s="24">
        <v>3513089.8</v>
      </c>
      <c r="F23" s="24">
        <v>3259205.6</v>
      </c>
      <c r="G23" s="24">
        <v>3842712</v>
      </c>
      <c r="H23" s="24">
        <v>4019427.05</v>
      </c>
      <c r="I23" s="24">
        <v>4121665</v>
      </c>
      <c r="J23" s="24">
        <v>4121665</v>
      </c>
      <c r="K23" s="19"/>
      <c r="L23" s="19"/>
      <c r="M23" s="19"/>
      <c r="N23" s="19"/>
    </row>
    <row r="24" spans="1:14" s="21" customFormat="1" ht="21" customHeight="1">
      <c r="A24" s="14" t="s">
        <v>13</v>
      </c>
      <c r="B24" s="19"/>
      <c r="C24" s="24">
        <f t="shared" si="4"/>
        <v>1645661</v>
      </c>
      <c r="D24" s="24">
        <f t="shared" si="4"/>
        <v>1626328.0899999999</v>
      </c>
      <c r="E24" s="24">
        <v>462790</v>
      </c>
      <c r="F24" s="24">
        <v>450790</v>
      </c>
      <c r="G24" s="24">
        <v>568200</v>
      </c>
      <c r="H24" s="24">
        <v>573870</v>
      </c>
      <c r="I24" s="24">
        <v>614671</v>
      </c>
      <c r="J24" s="24">
        <v>601668.09</v>
      </c>
      <c r="K24" s="19"/>
      <c r="L24" s="19"/>
      <c r="M24" s="19"/>
      <c r="N24" s="19"/>
    </row>
    <row r="25" spans="1:14" s="21" customFormat="1" ht="21" customHeight="1">
      <c r="A25" s="15" t="s">
        <v>15</v>
      </c>
      <c r="B25" s="19"/>
      <c r="C25" s="24">
        <f t="shared" si="4"/>
        <v>543300</v>
      </c>
      <c r="D25" s="24">
        <f t="shared" si="4"/>
        <v>728791.16</v>
      </c>
      <c r="E25" s="24">
        <v>195100</v>
      </c>
      <c r="F25" s="24">
        <v>314179.3</v>
      </c>
      <c r="G25" s="24">
        <v>196300</v>
      </c>
      <c r="H25" s="24">
        <v>161922.32</v>
      </c>
      <c r="I25" s="24">
        <v>151900</v>
      </c>
      <c r="J25" s="24">
        <v>252689.54</v>
      </c>
      <c r="K25" s="19"/>
      <c r="L25" s="19"/>
      <c r="M25" s="19"/>
      <c r="N25" s="19"/>
    </row>
    <row r="26" spans="1:14" s="21" customFormat="1" ht="33.75" customHeight="1">
      <c r="A26" s="14" t="s">
        <v>22</v>
      </c>
      <c r="B26" s="19"/>
      <c r="C26" s="24">
        <f t="shared" si="4"/>
        <v>77000</v>
      </c>
      <c r="D26" s="24">
        <f t="shared" si="4"/>
        <v>1266213.8999999999</v>
      </c>
      <c r="E26" s="24">
        <v>57000</v>
      </c>
      <c r="F26" s="24">
        <v>1212530.2</v>
      </c>
      <c r="G26" s="24">
        <v>20000</v>
      </c>
      <c r="H26" s="24">
        <v>53683.7</v>
      </c>
      <c r="I26" s="19"/>
      <c r="J26" s="19"/>
      <c r="K26" s="19"/>
      <c r="L26" s="19"/>
      <c r="M26" s="19"/>
      <c r="N26" s="19"/>
    </row>
    <row r="27" spans="1:14" ht="90" customHeight="1">
      <c r="A27" s="11" t="s">
        <v>23</v>
      </c>
      <c r="B27" s="10" t="s">
        <v>24</v>
      </c>
      <c r="C27" s="23">
        <f>C28+C29+C30</f>
        <v>7324033.2999999998</v>
      </c>
      <c r="D27" s="23">
        <f>D28+D29+D30</f>
        <v>8728251.0300000012</v>
      </c>
      <c r="E27" s="23">
        <f t="shared" ref="E27" si="5">E28+E29+E30</f>
        <v>1837735.3</v>
      </c>
      <c r="F27" s="23">
        <f t="shared" ref="F27" si="6">F28+F29+F30</f>
        <v>2618872.2999999998</v>
      </c>
      <c r="G27" s="23">
        <f t="shared" ref="G27" si="7">G28+G29+G30</f>
        <v>2214917</v>
      </c>
      <c r="H27" s="23">
        <f t="shared" ref="H27:J27" si="8">H28+H29+H30</f>
        <v>2639549.84</v>
      </c>
      <c r="I27" s="23">
        <f t="shared" si="8"/>
        <v>3271381</v>
      </c>
      <c r="J27" s="23">
        <f t="shared" si="8"/>
        <v>3469828.89</v>
      </c>
      <c r="K27" s="10"/>
      <c r="L27" s="10"/>
      <c r="M27" s="10"/>
      <c r="N27" s="10"/>
    </row>
    <row r="28" spans="1:14" s="21" customFormat="1" ht="21" customHeight="1">
      <c r="A28" s="14" t="s">
        <v>11</v>
      </c>
      <c r="B28" s="19"/>
      <c r="C28" s="24">
        <f>E28+G28+I28</f>
        <v>2916233.3</v>
      </c>
      <c r="D28" s="24">
        <f>F28+H28+J28</f>
        <v>2767757.4</v>
      </c>
      <c r="E28" s="24">
        <v>853235.3</v>
      </c>
      <c r="F28" s="24">
        <v>704759.4</v>
      </c>
      <c r="G28" s="24">
        <v>1124817</v>
      </c>
      <c r="H28" s="24">
        <v>1124817</v>
      </c>
      <c r="I28" s="24">
        <v>938181</v>
      </c>
      <c r="J28" s="24">
        <v>938181</v>
      </c>
      <c r="K28" s="19"/>
      <c r="L28" s="19"/>
      <c r="M28" s="19"/>
      <c r="N28" s="19"/>
    </row>
    <row r="29" spans="1:14" s="21" customFormat="1" ht="19.5" customHeight="1">
      <c r="A29" s="15" t="s">
        <v>15</v>
      </c>
      <c r="B29" s="19"/>
      <c r="C29" s="24">
        <f>E29+G29+I29</f>
        <v>4335800</v>
      </c>
      <c r="D29" s="24">
        <f t="shared" ref="D29:D30" si="9">F29+H29+J29</f>
        <v>5888493.6300000008</v>
      </c>
      <c r="E29" s="24">
        <v>968000</v>
      </c>
      <c r="F29" s="24">
        <v>1897612.9</v>
      </c>
      <c r="G29" s="24">
        <v>1068600</v>
      </c>
      <c r="H29" s="24">
        <v>1493232.84</v>
      </c>
      <c r="I29" s="31">
        <v>2299200</v>
      </c>
      <c r="J29" s="32">
        <v>2497647.89</v>
      </c>
      <c r="K29" s="19"/>
      <c r="L29" s="19"/>
      <c r="M29" s="19"/>
      <c r="N29" s="19"/>
    </row>
    <row r="30" spans="1:14" s="21" customFormat="1" ht="38.25" customHeight="1">
      <c r="A30" s="14" t="s">
        <v>22</v>
      </c>
      <c r="B30" s="19"/>
      <c r="C30" s="24">
        <f>E30+G30+I30</f>
        <v>72000</v>
      </c>
      <c r="D30" s="24">
        <f t="shared" si="9"/>
        <v>72000</v>
      </c>
      <c r="E30" s="24">
        <v>16500</v>
      </c>
      <c r="F30" s="24">
        <v>16500</v>
      </c>
      <c r="G30" s="24">
        <v>21500</v>
      </c>
      <c r="H30" s="24">
        <v>21500</v>
      </c>
      <c r="I30" s="31">
        <v>34000</v>
      </c>
      <c r="J30" s="31">
        <v>34000</v>
      </c>
      <c r="K30" s="19"/>
      <c r="L30" s="19"/>
      <c r="M30" s="19"/>
      <c r="N30" s="19"/>
    </row>
    <row r="31" spans="1:14" ht="137.25" customHeight="1">
      <c r="A31" s="11" t="s">
        <v>27</v>
      </c>
      <c r="B31" s="10" t="s">
        <v>28</v>
      </c>
      <c r="C31" s="23">
        <f>C32+C33</f>
        <v>39862023.900000006</v>
      </c>
      <c r="D31" s="23">
        <f>D32+D33</f>
        <v>43259046.369999997</v>
      </c>
      <c r="E31" s="23"/>
      <c r="F31" s="23"/>
      <c r="G31" s="23">
        <f>G32+G33</f>
        <v>17751818.300000001</v>
      </c>
      <c r="H31" s="23">
        <f>H32+H33</f>
        <v>17432222.649999999</v>
      </c>
      <c r="I31" s="23">
        <f>I32+I33</f>
        <v>22110205.600000001</v>
      </c>
      <c r="J31" s="23">
        <f>J32+J33</f>
        <v>25826823.719999999</v>
      </c>
      <c r="K31" s="10"/>
      <c r="L31" s="10"/>
      <c r="M31" s="10"/>
      <c r="N31" s="10"/>
    </row>
    <row r="32" spans="1:14" s="21" customFormat="1" ht="21" customHeight="1">
      <c r="A32" s="14" t="s">
        <v>11</v>
      </c>
      <c r="B32" s="22"/>
      <c r="C32" s="24">
        <f>E32+G32+I32</f>
        <v>7743401</v>
      </c>
      <c r="D32" s="24">
        <f>F32+H32+J32</f>
        <v>7440434</v>
      </c>
      <c r="E32" s="27"/>
      <c r="F32" s="27"/>
      <c r="G32" s="24">
        <v>3836259</v>
      </c>
      <c r="H32" s="24">
        <v>3716259</v>
      </c>
      <c r="I32" s="24">
        <v>3907142</v>
      </c>
      <c r="J32" s="24">
        <v>3724175</v>
      </c>
      <c r="K32" s="22"/>
      <c r="L32" s="22"/>
      <c r="M32" s="22"/>
      <c r="N32" s="22"/>
    </row>
    <row r="33" spans="1:14" s="21" customFormat="1" ht="21" customHeight="1">
      <c r="A33" s="14" t="s">
        <v>13</v>
      </c>
      <c r="B33" s="22"/>
      <c r="C33" s="24">
        <f>E33+G33+I33</f>
        <v>32118622.900000002</v>
      </c>
      <c r="D33" s="24">
        <f>F33+H33+J33</f>
        <v>35818612.369999997</v>
      </c>
      <c r="E33" s="27"/>
      <c r="F33" s="27"/>
      <c r="G33" s="24">
        <v>13915559.300000001</v>
      </c>
      <c r="H33" s="28">
        <v>13715963.65</v>
      </c>
      <c r="I33" s="24">
        <v>18203063.600000001</v>
      </c>
      <c r="J33" s="24">
        <v>22102648.719999999</v>
      </c>
      <c r="K33" s="22"/>
      <c r="L33" s="22"/>
      <c r="M33" s="22"/>
      <c r="N33" s="22"/>
    </row>
    <row r="34" spans="1:14" s="21" customFormat="1" ht="52.5" customHeight="1">
      <c r="A34" s="11" t="s">
        <v>12</v>
      </c>
      <c r="B34" s="10" t="s">
        <v>28</v>
      </c>
      <c r="C34" s="23">
        <f>C35+C36</f>
        <v>19821781.399999999</v>
      </c>
      <c r="D34" s="23">
        <f>D35+D36</f>
        <v>19057478.899999999</v>
      </c>
      <c r="E34" s="23">
        <f>E35+E36</f>
        <v>19821781.399999999</v>
      </c>
      <c r="F34" s="23">
        <f>F35+F36</f>
        <v>19057478.899999999</v>
      </c>
      <c r="G34" s="24"/>
      <c r="H34" s="25"/>
      <c r="I34" s="22"/>
      <c r="J34" s="22"/>
      <c r="K34" s="22"/>
      <c r="L34" s="22"/>
      <c r="M34" s="22"/>
      <c r="N34" s="22"/>
    </row>
    <row r="35" spans="1:14" s="21" customFormat="1" ht="18.75" customHeight="1">
      <c r="A35" s="14" t="s">
        <v>11</v>
      </c>
      <c r="B35" s="22"/>
      <c r="C35" s="24">
        <f>E35</f>
        <v>4265115.4000000004</v>
      </c>
      <c r="D35" s="24">
        <f>F35</f>
        <v>3890230.3</v>
      </c>
      <c r="E35" s="27">
        <v>4265115.4000000004</v>
      </c>
      <c r="F35" s="27">
        <v>3890230.3</v>
      </c>
      <c r="G35" s="24"/>
      <c r="H35" s="25"/>
      <c r="I35" s="22"/>
      <c r="J35" s="22"/>
      <c r="K35" s="22"/>
      <c r="L35" s="22"/>
      <c r="M35" s="22"/>
      <c r="N35" s="22"/>
    </row>
    <row r="36" spans="1:14" s="21" customFormat="1" ht="24.75" customHeight="1">
      <c r="A36" s="14" t="s">
        <v>13</v>
      </c>
      <c r="B36" s="22"/>
      <c r="C36" s="24">
        <f>E36</f>
        <v>15556666</v>
      </c>
      <c r="D36" s="24">
        <f>F36</f>
        <v>15167248.6</v>
      </c>
      <c r="E36" s="27">
        <v>15556666</v>
      </c>
      <c r="F36" s="27">
        <v>15167248.6</v>
      </c>
      <c r="G36" s="24"/>
      <c r="H36" s="25"/>
      <c r="I36" s="22"/>
      <c r="J36" s="22"/>
      <c r="K36" s="22"/>
      <c r="L36" s="22"/>
      <c r="M36" s="22"/>
      <c r="N36" s="22"/>
    </row>
    <row r="37" spans="1:14" ht="24.75" customHeight="1">
      <c r="A37" s="16" t="s">
        <v>26</v>
      </c>
      <c r="B37" s="6"/>
      <c r="C37" s="26">
        <f>C38+C41+C42+C43</f>
        <v>248277350.90000001</v>
      </c>
      <c r="D37" s="26">
        <f t="shared" ref="D37:J37" si="10">D38+D41+D42+D43</f>
        <v>272920139.94999999</v>
      </c>
      <c r="E37" s="26">
        <f t="shared" si="10"/>
        <v>55849193</v>
      </c>
      <c r="F37" s="26">
        <f t="shared" si="10"/>
        <v>61471305.100000009</v>
      </c>
      <c r="G37" s="26">
        <f t="shared" si="10"/>
        <v>76107183.299999997</v>
      </c>
      <c r="H37" s="26">
        <f t="shared" si="10"/>
        <v>52464163.510000005</v>
      </c>
      <c r="I37" s="26">
        <f t="shared" si="10"/>
        <v>116320974.59999999</v>
      </c>
      <c r="J37" s="26">
        <f t="shared" si="10"/>
        <v>158984671.34</v>
      </c>
      <c r="K37" s="6"/>
      <c r="L37" s="6"/>
      <c r="M37" s="6"/>
      <c r="N37" s="6"/>
    </row>
    <row r="38" spans="1:14" s="21" customFormat="1" ht="19.5" customHeight="1">
      <c r="A38" s="14" t="s">
        <v>11</v>
      </c>
      <c r="B38" s="22"/>
      <c r="C38" s="24">
        <f>C11+C16+C19+C23+C28+C32+C35</f>
        <v>102605724</v>
      </c>
      <c r="D38" s="24">
        <f t="shared" ref="D38:J38" si="11">D11+D16+D19+D23+D28+D32+D35</f>
        <v>98553445.570000008</v>
      </c>
      <c r="E38" s="24">
        <f t="shared" si="11"/>
        <v>35312037</v>
      </c>
      <c r="F38" s="24">
        <f t="shared" si="11"/>
        <v>32106450.900000002</v>
      </c>
      <c r="G38" s="24">
        <f t="shared" si="11"/>
        <v>33652040</v>
      </c>
      <c r="H38" s="24">
        <f t="shared" si="11"/>
        <v>32744308.669999998</v>
      </c>
      <c r="I38" s="24">
        <f t="shared" si="11"/>
        <v>33641647</v>
      </c>
      <c r="J38" s="24">
        <f t="shared" si="11"/>
        <v>33702686</v>
      </c>
      <c r="K38" s="22"/>
      <c r="L38" s="22"/>
      <c r="M38" s="22"/>
      <c r="N38" s="22"/>
    </row>
    <row r="39" spans="1:14" s="21" customFormat="1" ht="18" customHeight="1">
      <c r="A39" s="33" t="s">
        <v>31</v>
      </c>
      <c r="B39" s="22"/>
      <c r="C39" s="24"/>
      <c r="D39" s="24"/>
      <c r="E39" s="24"/>
      <c r="F39" s="24"/>
      <c r="G39" s="24"/>
      <c r="H39" s="24"/>
      <c r="I39" s="24"/>
      <c r="J39" s="24"/>
      <c r="K39" s="22"/>
      <c r="L39" s="22"/>
      <c r="M39" s="22"/>
      <c r="N39" s="22"/>
    </row>
    <row r="40" spans="1:14" s="21" customFormat="1" ht="35.25" customHeight="1">
      <c r="A40" s="33" t="s">
        <v>32</v>
      </c>
      <c r="B40" s="22"/>
      <c r="C40" s="24">
        <f>G40+I40+K40+M40</f>
        <v>580774</v>
      </c>
      <c r="D40" s="24">
        <f>H40+J40+L40+N40</f>
        <v>580774</v>
      </c>
      <c r="E40" s="24"/>
      <c r="F40" s="24"/>
      <c r="G40" s="24">
        <f t="shared" ref="G40:H40" si="12">G13</f>
        <v>207600</v>
      </c>
      <c r="H40" s="24">
        <f t="shared" si="12"/>
        <v>207600</v>
      </c>
      <c r="I40" s="24">
        <f>I13</f>
        <v>373174</v>
      </c>
      <c r="J40" s="24">
        <f>J13</f>
        <v>373174</v>
      </c>
      <c r="K40" s="22"/>
      <c r="L40" s="22"/>
      <c r="M40" s="22"/>
      <c r="N40" s="22"/>
    </row>
    <row r="41" spans="1:14" s="21" customFormat="1" ht="24" customHeight="1">
      <c r="A41" s="14" t="s">
        <v>13</v>
      </c>
      <c r="B41" s="22"/>
      <c r="C41" s="24">
        <f>C20+C24+C33+C36</f>
        <v>58741288.900000006</v>
      </c>
      <c r="D41" s="24">
        <f>D20+D24+D33+D36</f>
        <v>54589691.539999999</v>
      </c>
      <c r="E41" s="24">
        <f>E36+E24+E20</f>
        <v>16519456</v>
      </c>
      <c r="F41" s="24">
        <f>F36+F24+F20</f>
        <v>16107599.699999999</v>
      </c>
      <c r="G41" s="24">
        <f>G36+G33+G24+G20</f>
        <v>23138898.300000001</v>
      </c>
      <c r="H41" s="24">
        <f>H36+H33+H24+H20</f>
        <v>15512575.030000001</v>
      </c>
      <c r="I41" s="24">
        <f>I36+I33+I24+I20</f>
        <v>19082934.600000001</v>
      </c>
      <c r="J41" s="24">
        <f>J36+J33+J24+J20</f>
        <v>22969516.809999999</v>
      </c>
      <c r="K41" s="22"/>
      <c r="L41" s="22"/>
      <c r="M41" s="22"/>
      <c r="N41" s="22"/>
    </row>
    <row r="42" spans="1:14" s="21" customFormat="1" ht="23.25" customHeight="1">
      <c r="A42" s="14" t="s">
        <v>25</v>
      </c>
      <c r="B42" s="22"/>
      <c r="C42" s="24">
        <f>C14+C17+C21+C25+C29</f>
        <v>86781338</v>
      </c>
      <c r="D42" s="24">
        <f>D14+D17+D21+D25+D29</f>
        <v>118438788.93999998</v>
      </c>
      <c r="E42" s="24">
        <f>E29+E25+E21+E17+E14</f>
        <v>3944200</v>
      </c>
      <c r="F42" s="24">
        <f>F29+F25+F21+F17+F14</f>
        <v>12028224.300000001</v>
      </c>
      <c r="G42" s="24">
        <f>G14+G17+G21+G25+G29</f>
        <v>19274745</v>
      </c>
      <c r="H42" s="24">
        <f>H14+H17+H21+H25+H29</f>
        <v>4132096.1100000003</v>
      </c>
      <c r="I42" s="24">
        <f>I14+I17+I25+I29</f>
        <v>63562393</v>
      </c>
      <c r="J42" s="24">
        <f>J14+J17+J21+J25+J29</f>
        <v>102278468.53</v>
      </c>
      <c r="K42" s="22"/>
      <c r="L42" s="22"/>
      <c r="M42" s="22"/>
      <c r="N42" s="22"/>
    </row>
    <row r="43" spans="1:14" s="21" customFormat="1" ht="35.25" customHeight="1">
      <c r="A43" s="17" t="s">
        <v>22</v>
      </c>
      <c r="B43" s="22"/>
      <c r="C43" s="24">
        <f>C26+C30</f>
        <v>149000</v>
      </c>
      <c r="D43" s="24">
        <f>D26+D30</f>
        <v>1338213.8999999999</v>
      </c>
      <c r="E43" s="24">
        <f>E30+E26</f>
        <v>73500</v>
      </c>
      <c r="F43" s="24">
        <f>F30+F26</f>
        <v>1229030.2</v>
      </c>
      <c r="G43" s="24">
        <f>G26+G30</f>
        <v>41500</v>
      </c>
      <c r="H43" s="24">
        <f>H26+H30</f>
        <v>75183.7</v>
      </c>
      <c r="I43" s="24">
        <f>I26+I30</f>
        <v>34000</v>
      </c>
      <c r="J43" s="24">
        <f>J26+J30</f>
        <v>34000</v>
      </c>
      <c r="K43" s="22"/>
      <c r="L43" s="22"/>
      <c r="M43" s="22"/>
      <c r="N43" s="22"/>
    </row>
    <row r="44" spans="1:14" ht="15.75" customHeight="1">
      <c r="A44" s="13"/>
      <c r="B44" s="6"/>
      <c r="C44" s="12"/>
      <c r="D44" s="12"/>
      <c r="E44" s="12"/>
      <c r="F44" s="12"/>
      <c r="G44" s="6"/>
      <c r="H44" s="6"/>
      <c r="I44" s="6"/>
      <c r="J44" s="6"/>
      <c r="K44" s="6"/>
      <c r="L44" s="6"/>
      <c r="M44" s="6"/>
      <c r="N44" s="6"/>
    </row>
    <row r="45" spans="1:14" ht="15.75">
      <c r="G45" s="5"/>
      <c r="H45" s="4"/>
      <c r="I45" s="4"/>
      <c r="J45" s="4"/>
      <c r="K45" s="4"/>
      <c r="L45" s="4"/>
      <c r="M45" s="4"/>
      <c r="N45" s="4"/>
    </row>
    <row r="46" spans="1:14" ht="15.75">
      <c r="G46" s="5"/>
      <c r="H46" s="4"/>
      <c r="I46" s="4"/>
      <c r="J46" s="4"/>
      <c r="K46" s="4"/>
      <c r="L46" s="4"/>
      <c r="M46" s="4"/>
      <c r="N46" s="4"/>
    </row>
    <row r="47" spans="1:14" ht="15.75">
      <c r="G47" s="5"/>
      <c r="H47" s="4"/>
      <c r="I47" s="4"/>
      <c r="J47" s="4"/>
      <c r="K47" s="4"/>
      <c r="L47" s="4"/>
      <c r="M47" s="4"/>
      <c r="N47" s="4"/>
    </row>
    <row r="48" spans="1:14" ht="15.75">
      <c r="G48" s="5"/>
      <c r="H48" s="4"/>
      <c r="I48" s="4"/>
      <c r="J48" s="4"/>
      <c r="K48" s="4"/>
      <c r="L48" s="4"/>
      <c r="M48" s="4"/>
      <c r="N48" s="4"/>
    </row>
    <row r="49" spans="7:14" ht="15.75">
      <c r="G49" s="5"/>
      <c r="H49" s="4"/>
      <c r="I49" s="4"/>
      <c r="J49" s="4"/>
      <c r="K49" s="4"/>
      <c r="L49" s="4"/>
      <c r="M49" s="4"/>
      <c r="N49" s="4"/>
    </row>
    <row r="50" spans="7:14" ht="15.75">
      <c r="G50" s="5"/>
      <c r="H50" s="3"/>
      <c r="I50" s="3"/>
      <c r="J50" s="3"/>
      <c r="K50" s="3"/>
      <c r="L50" s="3"/>
      <c r="M50" s="3"/>
      <c r="N50" s="3"/>
    </row>
    <row r="51" spans="7:14" ht="15.75">
      <c r="G51" s="5"/>
      <c r="H51" s="5"/>
      <c r="I51" s="5"/>
      <c r="J51" s="5"/>
      <c r="K51" s="5"/>
      <c r="L51" s="5"/>
      <c r="M51" s="5"/>
      <c r="N51" s="5"/>
    </row>
  </sheetData>
  <mergeCells count="12">
    <mergeCell ref="M7:N7"/>
    <mergeCell ref="A3:N3"/>
    <mergeCell ref="I2:N2"/>
    <mergeCell ref="C5:N5"/>
    <mergeCell ref="C6:D7"/>
    <mergeCell ref="E6:N6"/>
    <mergeCell ref="B5:B8"/>
    <mergeCell ref="A5:A8"/>
    <mergeCell ref="E7:F7"/>
    <mergeCell ref="G7:H7"/>
    <mergeCell ref="I7:J7"/>
    <mergeCell ref="K7:L7"/>
  </mergeCells>
  <pageMargins left="0" right="0" top="0.55118110236220474" bottom="0.35433070866141736" header="0.31496062992125984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trastianka</cp:lastModifiedBy>
  <cp:lastPrinted>2019-02-26T09:56:46Z</cp:lastPrinted>
  <dcterms:created xsi:type="dcterms:W3CDTF">2016-05-05T14:41:55Z</dcterms:created>
  <dcterms:modified xsi:type="dcterms:W3CDTF">2019-05-31T07:20:04Z</dcterms:modified>
</cp:coreProperties>
</file>